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935" windowHeight="7860"/>
  </bookViews>
  <sheets>
    <sheet name="Tierbestand und Rationen" sheetId="6" r:id="rId1"/>
    <sheet name="Tabelle1" sheetId="7" r:id="rId2"/>
  </sheets>
  <calcPr calcId="145621"/>
</workbook>
</file>

<file path=xl/calcChain.xml><?xml version="1.0" encoding="utf-8"?>
<calcChain xmlns="http://schemas.openxmlformats.org/spreadsheetml/2006/main">
  <c r="J40" i="6" l="1"/>
  <c r="J39" i="6"/>
  <c r="J41" i="6"/>
  <c r="J42" i="6"/>
  <c r="J43" i="6"/>
  <c r="I40" i="6"/>
  <c r="I41" i="6"/>
  <c r="I42" i="6"/>
  <c r="I39" i="6"/>
  <c r="E39" i="6"/>
  <c r="E40" i="6"/>
  <c r="E41" i="6"/>
  <c r="E42" i="6"/>
  <c r="E43" i="6"/>
  <c r="I56" i="6"/>
  <c r="I57" i="6"/>
  <c r="I58" i="6"/>
  <c r="I59" i="6"/>
  <c r="I60" i="6"/>
  <c r="L60" i="6" s="1"/>
  <c r="I53" i="6"/>
  <c r="F60" i="6"/>
  <c r="F58" i="6"/>
  <c r="H58" i="6" s="1"/>
  <c r="F57" i="6"/>
  <c r="H57" i="6" s="1"/>
  <c r="F54" i="6"/>
  <c r="E53" i="6"/>
  <c r="A60" i="6"/>
  <c r="A56" i="6"/>
  <c r="A57" i="6"/>
  <c r="A58" i="6"/>
  <c r="A59" i="6"/>
  <c r="A55" i="6"/>
  <c r="A54" i="6"/>
  <c r="A53" i="6"/>
  <c r="A39" i="6"/>
  <c r="A40" i="6"/>
  <c r="A41" i="6"/>
  <c r="A42" i="6"/>
  <c r="A43" i="6"/>
  <c r="A38" i="6"/>
  <c r="C56" i="6"/>
  <c r="C57" i="6"/>
  <c r="C58" i="6"/>
  <c r="E58" i="6" s="1"/>
  <c r="C59" i="6"/>
  <c r="C55" i="6"/>
  <c r="E55" i="6" s="1"/>
  <c r="I55" i="6" s="1"/>
  <c r="L55" i="6" s="1"/>
  <c r="C54" i="6"/>
  <c r="E54" i="6" s="1"/>
  <c r="I54" i="6" s="1"/>
  <c r="L54" i="6" s="1"/>
  <c r="C53" i="6"/>
  <c r="L53" i="6" s="1"/>
  <c r="B42" i="6"/>
  <c r="D42" i="6" s="1"/>
  <c r="B43" i="6"/>
  <c r="B40" i="6"/>
  <c r="B41" i="6"/>
  <c r="B39" i="6"/>
  <c r="D39" i="6" s="1"/>
  <c r="F21" i="6"/>
  <c r="E21" i="6"/>
  <c r="D21" i="6"/>
  <c r="C21" i="6"/>
  <c r="B21" i="6"/>
  <c r="L59" i="6"/>
  <c r="D40" i="6"/>
  <c r="D41" i="6"/>
  <c r="D43" i="6"/>
  <c r="E56" i="6"/>
  <c r="L56" i="6" s="1"/>
  <c r="H42" i="6"/>
  <c r="H41" i="6"/>
  <c r="H40" i="6"/>
  <c r="H39" i="6"/>
  <c r="E59" i="6"/>
  <c r="E57" i="6"/>
  <c r="L58" i="6" l="1"/>
  <c r="L57" i="6"/>
</calcChain>
</file>

<file path=xl/sharedStrings.xml><?xml version="1.0" encoding="utf-8"?>
<sst xmlns="http://schemas.openxmlformats.org/spreadsheetml/2006/main" count="72" uniqueCount="47">
  <si>
    <t xml:space="preserve">Bedarf/Tag </t>
  </si>
  <si>
    <t>Futtertage</t>
  </si>
  <si>
    <t>dt</t>
  </si>
  <si>
    <t>Futtervorrat</t>
  </si>
  <si>
    <t>m³</t>
  </si>
  <si>
    <t>Futtermittel</t>
  </si>
  <si>
    <t>FM</t>
  </si>
  <si>
    <t>Zeitraum</t>
  </si>
  <si>
    <t>Bilanz</t>
  </si>
  <si>
    <t>dt FM/ m³</t>
  </si>
  <si>
    <t>Maissilage</t>
  </si>
  <si>
    <t>Heu</t>
  </si>
  <si>
    <t>Stroh</t>
  </si>
  <si>
    <t>Triticale</t>
  </si>
  <si>
    <t>Erbsen</t>
  </si>
  <si>
    <t>Eigenes Futter</t>
  </si>
  <si>
    <t>Strukturheu</t>
  </si>
  <si>
    <t>Körnermais</t>
  </si>
  <si>
    <t>Sojapresskuchen</t>
  </si>
  <si>
    <t>Leistungskraftfutter</t>
  </si>
  <si>
    <t>Weizen</t>
  </si>
  <si>
    <t>Futterverbrauch Leistungs-KF</t>
  </si>
  <si>
    <t>dt FM</t>
  </si>
  <si>
    <t>Gesamt-</t>
  </si>
  <si>
    <t>verbrauch</t>
  </si>
  <si>
    <t>Volumen</t>
  </si>
  <si>
    <t>Futterverbrauch - Basisration</t>
  </si>
  <si>
    <t>Jahr</t>
  </si>
  <si>
    <t>Futterverbrauch Basisration</t>
  </si>
  <si>
    <t>Trockensteher</t>
  </si>
  <si>
    <t>Tierbestand</t>
  </si>
  <si>
    <t>[Angaben in kg Frischmasse]</t>
  </si>
  <si>
    <t>Zukauf Futter</t>
  </si>
  <si>
    <t>Cobs</t>
  </si>
  <si>
    <t>Biertreb.-Sil.</t>
  </si>
  <si>
    <t>Frischmasse ges.</t>
  </si>
  <si>
    <t>Tab.2: Futterverbrauch, Futtervorräte und Bilanz</t>
  </si>
  <si>
    <t xml:space="preserve">Grassilage </t>
  </si>
  <si>
    <t>Energie &gt; 6,3 NEL</t>
  </si>
  <si>
    <t>Energie &lt; 6,3 NEL</t>
  </si>
  <si>
    <t xml:space="preserve">2.1 Grobfutter - Eigene Erzeugung </t>
  </si>
  <si>
    <t>2.2  Zukaufsfutter und Kraftfutter</t>
  </si>
  <si>
    <t>Melkende Kühe</t>
  </si>
  <si>
    <t>Jungvieh bis 1 Jahr</t>
  </si>
  <si>
    <t>Jungvieh 1 - 2 Jahr</t>
  </si>
  <si>
    <t>Jungvieh über 2 Jahr</t>
  </si>
  <si>
    <t>Tab. 1:  Tierbestand und Ration pro Tier und Tag  (ohne Mineralfutter)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</si>
</sst>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72" formatCode="0.0"/>
    <numFmt numFmtId="173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7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0" fontId="6" fillId="2" borderId="1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 applyFill="1" applyAlignment="1">
      <alignment horizontal="left" indent="2"/>
    </xf>
    <xf numFmtId="0" fontId="6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6" borderId="2" xfId="0" applyFont="1" applyFill="1" applyBorder="1"/>
    <xf numFmtId="0" fontId="6" fillId="3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6" borderId="5" xfId="0" applyFont="1" applyFill="1" applyBorder="1"/>
    <xf numFmtId="0" fontId="8" fillId="2" borderId="6" xfId="0" applyFont="1" applyFill="1" applyBorder="1" applyAlignment="1">
      <alignment horizontal="center"/>
    </xf>
    <xf numFmtId="0" fontId="6" fillId="6" borderId="5" xfId="0" applyFont="1" applyFill="1" applyBorder="1"/>
    <xf numFmtId="0" fontId="0" fillId="6" borderId="5" xfId="0" applyFill="1" applyBorder="1"/>
    <xf numFmtId="0" fontId="6" fillId="2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6" borderId="7" xfId="0" applyFont="1" applyFill="1" applyBorder="1"/>
    <xf numFmtId="0" fontId="6" fillId="3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7" borderId="2" xfId="0" applyFill="1" applyBorder="1"/>
    <xf numFmtId="0" fontId="3" fillId="5" borderId="3" xfId="0" applyFont="1" applyFill="1" applyBorder="1"/>
    <xf numFmtId="0" fontId="0" fillId="5" borderId="3" xfId="0" applyFill="1" applyBorder="1"/>
    <xf numFmtId="0" fontId="3" fillId="3" borderId="3" xfId="0" applyFont="1" applyFill="1" applyBorder="1"/>
    <xf numFmtId="0" fontId="0" fillId="3" borderId="3" xfId="0" applyFill="1" applyBorder="1"/>
    <xf numFmtId="0" fontId="3" fillId="8" borderId="3" xfId="0" applyFont="1" applyFill="1" applyBorder="1"/>
    <xf numFmtId="0" fontId="0" fillId="8" borderId="4" xfId="0" applyFill="1" applyBorder="1"/>
    <xf numFmtId="0" fontId="0" fillId="7" borderId="5" xfId="0" applyFill="1" applyBorder="1"/>
    <xf numFmtId="0" fontId="3" fillId="5" borderId="0" xfId="0" applyFont="1" applyFill="1" applyBorder="1"/>
    <xf numFmtId="0" fontId="0" fillId="5" borderId="0" xfId="0" applyFill="1" applyBorder="1"/>
    <xf numFmtId="0" fontId="3" fillId="3" borderId="0" xfId="0" applyFont="1" applyFill="1" applyBorder="1"/>
    <xf numFmtId="0" fontId="0" fillId="3" borderId="0" xfId="0" applyFill="1" applyBorder="1"/>
    <xf numFmtId="0" fontId="3" fillId="8" borderId="0" xfId="0" applyFont="1" applyFill="1" applyBorder="1"/>
    <xf numFmtId="0" fontId="0" fillId="8" borderId="6" xfId="0" applyFill="1" applyBorder="1"/>
    <xf numFmtId="0" fontId="2" fillId="5" borderId="0" xfId="0" applyFont="1" applyFill="1" applyBorder="1"/>
    <xf numFmtId="0" fontId="0" fillId="8" borderId="0" xfId="0" applyFill="1" applyBorder="1"/>
    <xf numFmtId="0" fontId="2" fillId="5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1" fontId="0" fillId="5" borderId="0" xfId="0" applyNumberFormat="1" applyFill="1" applyBorder="1" applyAlignment="1">
      <alignment horizontal="center"/>
    </xf>
    <xf numFmtId="172" fontId="0" fillId="3" borderId="0" xfId="0" applyNumberFormat="1" applyFill="1" applyBorder="1" applyAlignment="1">
      <alignment horizontal="center"/>
    </xf>
    <xf numFmtId="1" fontId="0" fillId="8" borderId="0" xfId="0" applyNumberFormat="1" applyFill="1" applyBorder="1" applyAlignment="1">
      <alignment horizontal="center"/>
    </xf>
    <xf numFmtId="1" fontId="0" fillId="8" borderId="6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" fontId="0" fillId="5" borderId="8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7" borderId="2" xfId="0" applyFill="1" applyBorder="1" applyAlignment="1">
      <alignment horizontal="left"/>
    </xf>
    <xf numFmtId="0" fontId="0" fillId="7" borderId="3" xfId="0" applyFill="1" applyBorder="1" applyAlignment="1">
      <alignment horizontal="center"/>
    </xf>
    <xf numFmtId="0" fontId="3" fillId="9" borderId="3" xfId="0" applyFont="1" applyFill="1" applyBorder="1"/>
    <xf numFmtId="0" fontId="0" fillId="9" borderId="3" xfId="0" applyFill="1" applyBorder="1"/>
    <xf numFmtId="0" fontId="3" fillId="10" borderId="3" xfId="0" applyFont="1" applyFill="1" applyBorder="1"/>
    <xf numFmtId="0" fontId="0" fillId="3" borderId="3" xfId="0" applyFill="1" applyBorder="1" applyAlignment="1">
      <alignment horizontal="center"/>
    </xf>
    <xf numFmtId="0" fontId="3" fillId="8" borderId="4" xfId="0" applyFont="1" applyFill="1" applyBorder="1"/>
    <xf numFmtId="0" fontId="0" fillId="7" borderId="0" xfId="0" applyFill="1" applyBorder="1" applyAlignment="1">
      <alignment horizontal="center"/>
    </xf>
    <xf numFmtId="0" fontId="3" fillId="9" borderId="0" xfId="0" applyFont="1" applyFill="1" applyBorder="1"/>
    <xf numFmtId="0" fontId="0" fillId="9" borderId="0" xfId="0" applyFill="1" applyBorder="1"/>
    <xf numFmtId="0" fontId="3" fillId="10" borderId="0" xfId="0" applyFont="1" applyFill="1" applyBorder="1" applyAlignment="1">
      <alignment horizontal="center"/>
    </xf>
    <xf numFmtId="0" fontId="2" fillId="9" borderId="0" xfId="0" applyFont="1" applyFill="1" applyBorder="1"/>
    <xf numFmtId="0" fontId="0" fillId="10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7" borderId="0" xfId="0" applyFill="1" applyBorder="1"/>
    <xf numFmtId="0" fontId="0" fillId="7" borderId="5" xfId="0" applyFill="1" applyBorder="1" applyAlignment="1"/>
    <xf numFmtId="2" fontId="0" fillId="9" borderId="0" xfId="0" applyNumberFormat="1" applyFill="1" applyBorder="1" applyAlignment="1">
      <alignment horizontal="center"/>
    </xf>
    <xf numFmtId="1" fontId="0" fillId="9" borderId="0" xfId="0" applyNumberFormat="1" applyFill="1" applyBorder="1" applyAlignment="1">
      <alignment horizontal="center"/>
    </xf>
    <xf numFmtId="1" fontId="0" fillId="10" borderId="0" xfId="0" applyNumberFormat="1" applyFill="1" applyBorder="1" applyAlignment="1">
      <alignment horizontal="center"/>
    </xf>
    <xf numFmtId="0" fontId="0" fillId="7" borderId="7" xfId="0" applyFill="1" applyBorder="1" applyAlignment="1"/>
    <xf numFmtId="0" fontId="0" fillId="7" borderId="8" xfId="0" applyFill="1" applyBorder="1" applyAlignment="1">
      <alignment horizontal="center"/>
    </xf>
    <xf numFmtId="172" fontId="0" fillId="5" borderId="8" xfId="0" applyNumberFormat="1" applyFill="1" applyBorder="1" applyAlignment="1">
      <alignment horizontal="center"/>
    </xf>
    <xf numFmtId="2" fontId="0" fillId="9" borderId="8" xfId="0" applyNumberFormat="1" applyFill="1" applyBorder="1" applyAlignment="1">
      <alignment horizontal="center"/>
    </xf>
    <xf numFmtId="173" fontId="1" fillId="9" borderId="8" xfId="1" applyNumberFormat="1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1" fontId="0" fillId="10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3" borderId="8" xfId="0" applyFill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0" fontId="0" fillId="7" borderId="7" xfId="0" applyFill="1" applyBorder="1"/>
    <xf numFmtId="1" fontId="0" fillId="8" borderId="8" xfId="0" applyNumberForma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="70" zoomScaleNormal="70" workbookViewId="0">
      <selection activeCell="J41" sqref="J41"/>
    </sheetView>
  </sheetViews>
  <sheetFormatPr baseColWidth="10" defaultRowHeight="15" x14ac:dyDescent="0.25"/>
  <cols>
    <col min="1" max="1" width="23" customWidth="1"/>
    <col min="2" max="2" width="14.42578125" customWidth="1"/>
    <col min="3" max="3" width="14" customWidth="1"/>
    <col min="4" max="4" width="17.28515625" customWidth="1"/>
    <col min="5" max="5" width="17.85546875" customWidth="1"/>
    <col min="6" max="6" width="17.7109375" customWidth="1"/>
    <col min="7" max="7" width="10" customWidth="1"/>
    <col min="8" max="8" width="8.42578125" customWidth="1"/>
    <col min="9" max="9" width="10.5703125" customWidth="1"/>
    <col min="10" max="10" width="7.28515625" customWidth="1"/>
    <col min="11" max="11" width="5.28515625" customWidth="1"/>
    <col min="12" max="12" width="6.85546875" customWidth="1"/>
  </cols>
  <sheetData>
    <row r="1" spans="1:7" ht="18.75" x14ac:dyDescent="0.25">
      <c r="A1" s="11"/>
      <c r="G1" s="2"/>
    </row>
    <row r="2" spans="1:7" ht="15.75" x14ac:dyDescent="0.25">
      <c r="A2" s="12"/>
    </row>
    <row r="3" spans="1:7" ht="18.75" x14ac:dyDescent="0.3">
      <c r="A3" s="101" t="s">
        <v>46</v>
      </c>
      <c r="B3" s="101"/>
      <c r="C3" s="101"/>
      <c r="D3" s="101"/>
      <c r="E3" s="101"/>
      <c r="F3" s="101"/>
    </row>
    <row r="4" spans="1:7" x14ac:dyDescent="0.25">
      <c r="A4" s="23"/>
      <c r="B4" s="24" t="s">
        <v>42</v>
      </c>
      <c r="C4" s="25" t="s">
        <v>29</v>
      </c>
      <c r="D4" s="24" t="s">
        <v>43</v>
      </c>
      <c r="E4" s="25" t="s">
        <v>44</v>
      </c>
      <c r="F4" s="26" t="s">
        <v>45</v>
      </c>
      <c r="G4" s="2"/>
    </row>
    <row r="5" spans="1:7" x14ac:dyDescent="0.25">
      <c r="A5" s="27" t="s">
        <v>30</v>
      </c>
      <c r="B5" s="18">
        <v>59</v>
      </c>
      <c r="C5" s="19">
        <v>6</v>
      </c>
      <c r="D5" s="18">
        <v>44</v>
      </c>
      <c r="E5" s="19">
        <v>41</v>
      </c>
      <c r="F5" s="28">
        <v>17</v>
      </c>
      <c r="G5" s="2"/>
    </row>
    <row r="6" spans="1:7" x14ac:dyDescent="0.25">
      <c r="A6" s="27" t="s">
        <v>15</v>
      </c>
      <c r="B6" s="102" t="s">
        <v>31</v>
      </c>
      <c r="C6" s="102"/>
      <c r="D6" s="102"/>
      <c r="E6" s="102"/>
      <c r="F6" s="103"/>
      <c r="G6" s="2"/>
    </row>
    <row r="7" spans="1:7" x14ac:dyDescent="0.25">
      <c r="A7" s="29" t="s">
        <v>37</v>
      </c>
      <c r="B7" s="18"/>
      <c r="C7" s="19"/>
      <c r="D7" s="18"/>
      <c r="E7" s="19"/>
      <c r="F7" s="28"/>
      <c r="G7" s="2"/>
    </row>
    <row r="8" spans="1:7" x14ac:dyDescent="0.25">
      <c r="A8" s="30" t="s">
        <v>38</v>
      </c>
      <c r="B8" s="16">
        <v>18</v>
      </c>
      <c r="C8" s="17"/>
      <c r="D8" s="16">
        <v>3.1</v>
      </c>
      <c r="E8" s="17"/>
      <c r="F8" s="31"/>
    </row>
    <row r="9" spans="1:7" x14ac:dyDescent="0.25">
      <c r="A9" s="29" t="s">
        <v>39</v>
      </c>
      <c r="B9" s="16"/>
      <c r="C9" s="17">
        <v>22</v>
      </c>
      <c r="D9" s="16"/>
      <c r="E9" s="17">
        <v>16</v>
      </c>
      <c r="F9" s="31">
        <v>20</v>
      </c>
    </row>
    <row r="10" spans="1:7" x14ac:dyDescent="0.25">
      <c r="A10" s="29" t="s">
        <v>10</v>
      </c>
      <c r="B10" s="16">
        <v>16</v>
      </c>
      <c r="C10" s="17"/>
      <c r="D10" s="16">
        <v>2.8</v>
      </c>
      <c r="E10" s="17"/>
      <c r="F10" s="31"/>
    </row>
    <row r="11" spans="1:7" x14ac:dyDescent="0.25">
      <c r="A11" s="29" t="s">
        <v>11</v>
      </c>
      <c r="B11" s="16">
        <v>0.5</v>
      </c>
      <c r="C11" s="17"/>
      <c r="D11" s="16">
        <v>0.1</v>
      </c>
      <c r="E11" s="17"/>
      <c r="F11" s="31"/>
    </row>
    <row r="12" spans="1:7" x14ac:dyDescent="0.25">
      <c r="A12" s="29" t="s">
        <v>12</v>
      </c>
      <c r="B12" s="16"/>
      <c r="C12" s="17">
        <v>2</v>
      </c>
      <c r="D12" s="16"/>
      <c r="E12" s="17">
        <v>1.8</v>
      </c>
      <c r="F12" s="31">
        <v>2</v>
      </c>
    </row>
    <row r="13" spans="1:7" x14ac:dyDescent="0.25">
      <c r="A13" s="29" t="s">
        <v>13</v>
      </c>
      <c r="B13" s="16">
        <v>0.5</v>
      </c>
      <c r="C13" s="17"/>
      <c r="D13" s="16">
        <v>0.1</v>
      </c>
      <c r="E13" s="17"/>
      <c r="F13" s="31"/>
    </row>
    <row r="14" spans="1:7" x14ac:dyDescent="0.25">
      <c r="A14" s="29" t="s">
        <v>14</v>
      </c>
      <c r="B14" s="16">
        <v>1.5</v>
      </c>
      <c r="C14" s="17"/>
      <c r="D14" s="16">
        <v>0.3</v>
      </c>
      <c r="E14" s="17"/>
      <c r="F14" s="31"/>
    </row>
    <row r="15" spans="1:7" x14ac:dyDescent="0.25">
      <c r="A15" s="27" t="s">
        <v>32</v>
      </c>
      <c r="B15" s="104"/>
      <c r="C15" s="104"/>
      <c r="D15" s="104"/>
      <c r="E15" s="104"/>
      <c r="F15" s="105"/>
    </row>
    <row r="16" spans="1:7" x14ac:dyDescent="0.25">
      <c r="A16" s="29" t="s">
        <v>33</v>
      </c>
      <c r="B16" s="16">
        <v>2</v>
      </c>
      <c r="C16" s="17"/>
      <c r="D16" s="16">
        <v>0.4</v>
      </c>
      <c r="E16" s="17"/>
      <c r="F16" s="31"/>
    </row>
    <row r="17" spans="1:6" x14ac:dyDescent="0.25">
      <c r="A17" s="29" t="s">
        <v>16</v>
      </c>
      <c r="B17" s="16">
        <v>2</v>
      </c>
      <c r="C17" s="17"/>
      <c r="D17" s="16">
        <v>0.4</v>
      </c>
      <c r="E17" s="17"/>
      <c r="F17" s="31"/>
    </row>
    <row r="18" spans="1:6" x14ac:dyDescent="0.25">
      <c r="A18" s="29" t="s">
        <v>17</v>
      </c>
      <c r="B18" s="16">
        <v>1.5</v>
      </c>
      <c r="C18" s="17"/>
      <c r="D18" s="16">
        <v>0.3</v>
      </c>
      <c r="E18" s="17"/>
      <c r="F18" s="31"/>
    </row>
    <row r="19" spans="1:6" x14ac:dyDescent="0.25">
      <c r="A19" s="29" t="s">
        <v>18</v>
      </c>
      <c r="B19" s="16">
        <v>1</v>
      </c>
      <c r="C19" s="17"/>
      <c r="D19" s="16">
        <v>0.2</v>
      </c>
      <c r="E19" s="17"/>
      <c r="F19" s="31"/>
    </row>
    <row r="20" spans="1:6" x14ac:dyDescent="0.25">
      <c r="A20" s="29" t="s">
        <v>34</v>
      </c>
      <c r="B20" s="16">
        <v>3</v>
      </c>
      <c r="C20" s="17"/>
      <c r="D20" s="16">
        <v>0.5</v>
      </c>
      <c r="E20" s="17"/>
      <c r="F20" s="31"/>
    </row>
    <row r="21" spans="1:6" x14ac:dyDescent="0.25">
      <c r="A21" s="27" t="s">
        <v>35</v>
      </c>
      <c r="B21" s="20">
        <f>SUM(B16:B20,B7:B14)</f>
        <v>46</v>
      </c>
      <c r="C21" s="21">
        <f>SUM(C16:C20,C7:C14)</f>
        <v>24</v>
      </c>
      <c r="D21" s="20">
        <f>SUM(D16:D20,D7:D14)</f>
        <v>8.1999999999999993</v>
      </c>
      <c r="E21" s="21">
        <f>SUM(E16:E20,E7:E14)</f>
        <v>17.8</v>
      </c>
      <c r="F21" s="21">
        <f>SUM(F16:F20,F7:F14)</f>
        <v>22</v>
      </c>
    </row>
    <row r="22" spans="1:6" x14ac:dyDescent="0.25">
      <c r="A22" s="27" t="s">
        <v>19</v>
      </c>
      <c r="B22" s="22"/>
      <c r="C22" s="22"/>
      <c r="D22" s="22"/>
      <c r="E22" s="22"/>
      <c r="F22" s="32"/>
    </row>
    <row r="23" spans="1:6" x14ac:dyDescent="0.25">
      <c r="A23" s="29" t="s">
        <v>20</v>
      </c>
      <c r="B23" s="16">
        <v>0.6</v>
      </c>
      <c r="C23" s="17"/>
      <c r="D23" s="16"/>
      <c r="E23" s="17"/>
      <c r="F23" s="31"/>
    </row>
    <row r="24" spans="1:6" x14ac:dyDescent="0.25">
      <c r="A24" s="29" t="s">
        <v>17</v>
      </c>
      <c r="B24" s="16">
        <v>0.7</v>
      </c>
      <c r="C24" s="17"/>
      <c r="D24" s="16"/>
      <c r="E24" s="17"/>
      <c r="F24" s="31"/>
    </row>
    <row r="25" spans="1:6" x14ac:dyDescent="0.25">
      <c r="A25" s="29" t="s">
        <v>14</v>
      </c>
      <c r="B25" s="16">
        <v>0.4</v>
      </c>
      <c r="C25" s="17"/>
      <c r="D25" s="16"/>
      <c r="E25" s="17"/>
      <c r="F25" s="31"/>
    </row>
    <row r="26" spans="1:6" x14ac:dyDescent="0.25">
      <c r="A26" s="33" t="s">
        <v>18</v>
      </c>
      <c r="B26" s="34">
        <v>0.6</v>
      </c>
      <c r="C26" s="35"/>
      <c r="D26" s="34"/>
      <c r="E26" s="35"/>
      <c r="F26" s="13"/>
    </row>
    <row r="30" spans="1:6" ht="18.75" x14ac:dyDescent="0.3">
      <c r="A30" s="14" t="s">
        <v>36</v>
      </c>
      <c r="B30" s="14"/>
      <c r="C30" s="14"/>
      <c r="D30" s="14"/>
    </row>
    <row r="31" spans="1:6" x14ac:dyDescent="0.25">
      <c r="D31" s="10"/>
    </row>
    <row r="32" spans="1:6" ht="15.75" x14ac:dyDescent="0.25">
      <c r="A32" s="8" t="s">
        <v>40</v>
      </c>
      <c r="B32" s="10"/>
      <c r="C32" s="10"/>
    </row>
    <row r="33" spans="1:13" ht="15.75" x14ac:dyDescent="0.25">
      <c r="A33" s="36"/>
      <c r="B33" s="37" t="s">
        <v>26</v>
      </c>
      <c r="C33" s="38"/>
      <c r="D33" s="38"/>
      <c r="E33" s="38"/>
      <c r="F33" s="39" t="s">
        <v>3</v>
      </c>
      <c r="G33" s="39"/>
      <c r="H33" s="40"/>
      <c r="I33" s="41" t="s">
        <v>8</v>
      </c>
      <c r="J33" s="42"/>
    </row>
    <row r="34" spans="1:13" ht="15.75" x14ac:dyDescent="0.25">
      <c r="A34" s="43"/>
      <c r="B34" s="44"/>
      <c r="C34" s="45"/>
      <c r="D34" s="45"/>
      <c r="E34" s="45"/>
      <c r="F34" s="46"/>
      <c r="G34" s="46"/>
      <c r="H34" s="47"/>
      <c r="I34" s="48"/>
      <c r="J34" s="49"/>
    </row>
    <row r="35" spans="1:13" x14ac:dyDescent="0.25">
      <c r="A35" s="43"/>
      <c r="B35" s="45"/>
      <c r="C35" s="50"/>
      <c r="D35" s="45"/>
      <c r="E35" s="45"/>
      <c r="F35" s="47"/>
      <c r="G35" s="47"/>
      <c r="H35" s="47"/>
      <c r="I35" s="51"/>
      <c r="J35" s="49"/>
    </row>
    <row r="36" spans="1:13" x14ac:dyDescent="0.25">
      <c r="A36" s="43" t="s">
        <v>5</v>
      </c>
      <c r="B36" s="52" t="s">
        <v>0</v>
      </c>
      <c r="C36" s="52" t="s">
        <v>1</v>
      </c>
      <c r="D36" s="52" t="s">
        <v>27</v>
      </c>
      <c r="E36" s="52" t="s">
        <v>25</v>
      </c>
      <c r="F36" s="53" t="s">
        <v>6</v>
      </c>
      <c r="G36" s="18" t="s">
        <v>9</v>
      </c>
      <c r="H36" s="53" t="s">
        <v>6</v>
      </c>
      <c r="I36" s="54" t="s">
        <v>25</v>
      </c>
      <c r="J36" s="110" t="s">
        <v>8</v>
      </c>
    </row>
    <row r="37" spans="1:13" x14ac:dyDescent="0.25">
      <c r="A37" s="56"/>
      <c r="B37" s="57" t="s">
        <v>22</v>
      </c>
      <c r="C37" s="57"/>
      <c r="D37" s="57" t="s">
        <v>22</v>
      </c>
      <c r="E37" s="58" t="s">
        <v>4</v>
      </c>
      <c r="F37" s="16" t="s">
        <v>4</v>
      </c>
      <c r="G37" s="16"/>
      <c r="H37" s="59" t="s">
        <v>2</v>
      </c>
      <c r="I37" s="60" t="s">
        <v>4</v>
      </c>
      <c r="J37" s="61" t="s">
        <v>22</v>
      </c>
    </row>
    <row r="38" spans="1:13" x14ac:dyDescent="0.25">
      <c r="A38" s="43" t="str">
        <f>A7</f>
        <v xml:space="preserve">Grassilage </v>
      </c>
      <c r="B38" s="57"/>
      <c r="C38" s="57"/>
      <c r="D38" s="57"/>
      <c r="E38" s="57"/>
      <c r="F38" s="47"/>
      <c r="G38" s="47"/>
      <c r="H38" s="47"/>
      <c r="I38" s="62"/>
      <c r="J38" s="55"/>
    </row>
    <row r="39" spans="1:13" x14ac:dyDescent="0.25">
      <c r="A39" s="43" t="str">
        <f t="shared" ref="A39:A43" si="0">A8</f>
        <v>Energie &gt; 6,3 NEL</v>
      </c>
      <c r="B39" s="106">
        <f>($B8*$B$5+$C8*$C$5+$D8*$D$5+$E8*$E$5+$F8*$F$5)/100</f>
        <v>11.984000000000002</v>
      </c>
      <c r="C39" s="57">
        <v>365</v>
      </c>
      <c r="D39" s="64">
        <f>C39*B39</f>
        <v>4374.1600000000008</v>
      </c>
      <c r="E39" s="64">
        <f t="shared" ref="E39:E42" si="1">IF(G39&gt;0,D39/G39," ")</f>
        <v>624.88000000000011</v>
      </c>
      <c r="F39" s="59">
        <v>895</v>
      </c>
      <c r="G39" s="65">
        <v>7</v>
      </c>
      <c r="H39" s="59">
        <f>F39*G39</f>
        <v>6265</v>
      </c>
      <c r="I39" s="66">
        <f>F39-E39</f>
        <v>270.11999999999989</v>
      </c>
      <c r="J39" s="67">
        <f>H39-D39</f>
        <v>1890.8399999999992</v>
      </c>
    </row>
    <row r="40" spans="1:13" x14ac:dyDescent="0.25">
      <c r="A40" s="43" t="str">
        <f t="shared" si="0"/>
        <v>Energie &lt; 6,3 NEL</v>
      </c>
      <c r="B40" s="106">
        <f t="shared" ref="B40:B43" si="2">($B9*$B$5+$C9*$C$5+$D9*$D$5+$E9*$E$5+$F9*$F$5)/100</f>
        <v>11.28</v>
      </c>
      <c r="C40" s="57">
        <v>365</v>
      </c>
      <c r="D40" s="64">
        <f>C40*B40</f>
        <v>4117.2</v>
      </c>
      <c r="E40" s="64">
        <f t="shared" si="1"/>
        <v>588.17142857142858</v>
      </c>
      <c r="F40" s="59">
        <v>330</v>
      </c>
      <c r="G40" s="65">
        <v>7</v>
      </c>
      <c r="H40" s="59">
        <f>F40*G40</f>
        <v>2310</v>
      </c>
      <c r="I40" s="66">
        <f t="shared" ref="I40:I43" si="3">F40-E40</f>
        <v>-258.17142857142858</v>
      </c>
      <c r="J40" s="67">
        <f>H40-D40</f>
        <v>-1807.1999999999998</v>
      </c>
    </row>
    <row r="41" spans="1:13" x14ac:dyDescent="0.25">
      <c r="A41" s="43" t="str">
        <f t="shared" si="0"/>
        <v>Maissilage</v>
      </c>
      <c r="B41" s="106">
        <f t="shared" si="2"/>
        <v>10.672000000000001</v>
      </c>
      <c r="C41" s="57">
        <v>365</v>
      </c>
      <c r="D41" s="64">
        <f>C41*B41</f>
        <v>3895.28</v>
      </c>
      <c r="E41" s="64">
        <f t="shared" si="1"/>
        <v>519.37066666666669</v>
      </c>
      <c r="F41" s="59">
        <v>595</v>
      </c>
      <c r="G41" s="59">
        <v>7.5</v>
      </c>
      <c r="H41" s="68">
        <f>F41*G41</f>
        <v>4462.5</v>
      </c>
      <c r="I41" s="66">
        <f t="shared" si="3"/>
        <v>75.629333333333307</v>
      </c>
      <c r="J41" s="67">
        <f t="shared" ref="J40:J43" si="4">H41-D41</f>
        <v>567.2199999999998</v>
      </c>
    </row>
    <row r="42" spans="1:13" x14ac:dyDescent="0.25">
      <c r="A42" s="43" t="str">
        <f t="shared" si="0"/>
        <v>Heu</v>
      </c>
      <c r="B42" s="106">
        <f>($B11*$B$5+$C11*$C$5+$D11*$D$5+$E11*$E$5+$F11*$F$5)/100</f>
        <v>0.33899999999999997</v>
      </c>
      <c r="C42" s="57">
        <v>365</v>
      </c>
      <c r="D42" s="64">
        <f>C42*B42</f>
        <v>123.73499999999999</v>
      </c>
      <c r="E42" s="64">
        <f t="shared" si="1"/>
        <v>118.97596153846152</v>
      </c>
      <c r="F42" s="59">
        <v>230</v>
      </c>
      <c r="G42" s="59">
        <v>1.04</v>
      </c>
      <c r="H42" s="68">
        <f>F42*G42</f>
        <v>239.20000000000002</v>
      </c>
      <c r="I42" s="66">
        <f t="shared" si="3"/>
        <v>111.02403846153848</v>
      </c>
      <c r="J42" s="67">
        <f t="shared" si="4"/>
        <v>115.46500000000003</v>
      </c>
    </row>
    <row r="43" spans="1:13" x14ac:dyDescent="0.25">
      <c r="A43" s="108" t="str">
        <f t="shared" si="0"/>
        <v>Stroh</v>
      </c>
      <c r="B43" s="107">
        <f t="shared" si="2"/>
        <v>1.198</v>
      </c>
      <c r="C43" s="69">
        <v>365</v>
      </c>
      <c r="D43" s="70">
        <f>C43*B43</f>
        <v>437.27</v>
      </c>
      <c r="E43" s="70" t="str">
        <f>IF(G43&gt;0,D43/G43," ")</f>
        <v xml:space="preserve"> </v>
      </c>
      <c r="F43" s="71"/>
      <c r="G43" s="71"/>
      <c r="H43" s="71"/>
      <c r="I43" s="109"/>
      <c r="J43" s="72">
        <f t="shared" si="4"/>
        <v>-437.27</v>
      </c>
    </row>
    <row r="44" spans="1:13" x14ac:dyDescent="0.25">
      <c r="A44" s="6"/>
      <c r="B44" s="2"/>
      <c r="C44" s="2"/>
      <c r="D44" s="2"/>
      <c r="E44" s="4"/>
      <c r="F44" s="2"/>
      <c r="G44" s="2"/>
      <c r="H44" s="2"/>
      <c r="I44" s="5"/>
      <c r="J44" s="5"/>
    </row>
    <row r="45" spans="1:13" x14ac:dyDescent="0.25">
      <c r="A45" s="6"/>
      <c r="B45" s="2"/>
      <c r="C45" s="2"/>
      <c r="D45" s="2"/>
      <c r="E45" s="4"/>
      <c r="F45" s="2"/>
      <c r="G45" s="2"/>
      <c r="H45" s="2"/>
      <c r="I45" s="5"/>
      <c r="J45" s="5"/>
      <c r="K45" s="2"/>
      <c r="L45" s="2"/>
      <c r="M45" s="5"/>
    </row>
    <row r="46" spans="1:13" ht="15.75" x14ac:dyDescent="0.25">
      <c r="A46" s="1" t="s">
        <v>41</v>
      </c>
      <c r="B46" s="2"/>
      <c r="C46" s="9"/>
      <c r="D46" s="2"/>
      <c r="E46" s="3"/>
      <c r="F46" s="4"/>
      <c r="G46" s="2"/>
      <c r="H46" s="2"/>
      <c r="I46" s="2"/>
      <c r="J46" s="5"/>
      <c r="K46" s="5"/>
      <c r="L46" s="2"/>
      <c r="M46" s="5"/>
    </row>
    <row r="47" spans="1:13" x14ac:dyDescent="0.25">
      <c r="A47" s="6"/>
      <c r="B47" s="2"/>
      <c r="C47" s="2"/>
      <c r="D47" s="2"/>
      <c r="E47" s="3"/>
      <c r="F47" s="4"/>
      <c r="G47" s="2"/>
      <c r="H47" s="2"/>
      <c r="I47" s="2"/>
      <c r="J47" s="5"/>
      <c r="K47" s="2"/>
      <c r="L47" s="2"/>
      <c r="M47" s="5"/>
    </row>
    <row r="48" spans="1:13" ht="15.75" x14ac:dyDescent="0.25">
      <c r="A48" s="73"/>
      <c r="B48" s="74"/>
      <c r="C48" s="37" t="s">
        <v>28</v>
      </c>
      <c r="D48" s="38"/>
      <c r="E48" s="38"/>
      <c r="F48" s="75" t="s">
        <v>21</v>
      </c>
      <c r="G48" s="76"/>
      <c r="H48" s="76"/>
      <c r="I48" s="77" t="s">
        <v>23</v>
      </c>
      <c r="J48" s="39" t="s">
        <v>3</v>
      </c>
      <c r="K48" s="78"/>
      <c r="L48" s="79" t="s">
        <v>8</v>
      </c>
      <c r="M48" s="5"/>
    </row>
    <row r="49" spans="1:13" ht="15.75" x14ac:dyDescent="0.25">
      <c r="A49" s="63"/>
      <c r="B49" s="80"/>
      <c r="C49" s="44"/>
      <c r="D49" s="45"/>
      <c r="E49" s="45"/>
      <c r="F49" s="81"/>
      <c r="G49" s="82"/>
      <c r="H49" s="82"/>
      <c r="I49" s="83" t="s">
        <v>24</v>
      </c>
      <c r="J49" s="68"/>
      <c r="K49" s="59"/>
      <c r="L49" s="55"/>
      <c r="M49" s="5"/>
    </row>
    <row r="50" spans="1:13" x14ac:dyDescent="0.25">
      <c r="A50" s="43" t="s">
        <v>5</v>
      </c>
      <c r="B50" s="80"/>
      <c r="C50" s="50" t="s">
        <v>0</v>
      </c>
      <c r="D50" s="50" t="s">
        <v>1</v>
      </c>
      <c r="E50" s="50" t="s">
        <v>7</v>
      </c>
      <c r="F50" s="84" t="s">
        <v>0</v>
      </c>
      <c r="G50" s="84" t="s">
        <v>1</v>
      </c>
      <c r="H50" s="84" t="s">
        <v>7</v>
      </c>
      <c r="I50" s="85"/>
      <c r="J50" s="68"/>
      <c r="K50" s="59"/>
      <c r="L50" s="55"/>
      <c r="M50" s="5"/>
    </row>
    <row r="51" spans="1:13" x14ac:dyDescent="0.25">
      <c r="A51" s="63"/>
      <c r="B51" s="80"/>
      <c r="C51" s="57" t="s">
        <v>22</v>
      </c>
      <c r="D51" s="57"/>
      <c r="E51" s="57" t="s">
        <v>22</v>
      </c>
      <c r="F51" s="86" t="s">
        <v>22</v>
      </c>
      <c r="G51" s="86"/>
      <c r="H51" s="86" t="s">
        <v>22</v>
      </c>
      <c r="I51" s="85" t="s">
        <v>22</v>
      </c>
      <c r="J51" s="68" t="s">
        <v>22</v>
      </c>
      <c r="K51" s="59"/>
      <c r="L51" s="55" t="s">
        <v>22</v>
      </c>
      <c r="M51" s="5"/>
    </row>
    <row r="52" spans="1:13" x14ac:dyDescent="0.25">
      <c r="A52" s="43"/>
      <c r="B52" s="87"/>
      <c r="C52" s="45"/>
      <c r="D52" s="45"/>
      <c r="E52" s="45"/>
      <c r="F52" s="82"/>
      <c r="G52" s="82"/>
      <c r="H52" s="82"/>
      <c r="I52" s="85"/>
      <c r="J52" s="68"/>
      <c r="K52" s="59"/>
      <c r="L52" s="55"/>
      <c r="M52" s="5"/>
    </row>
    <row r="53" spans="1:13" x14ac:dyDescent="0.25">
      <c r="A53" s="63" t="str">
        <f>A13</f>
        <v>Triticale</v>
      </c>
      <c r="B53" s="80"/>
      <c r="C53" s="106">
        <f>($B13*$B$5+$C13*$C$5+$D13*$D$5+$E13*$E$5+$F13*$F$5)/100</f>
        <v>0.33899999999999997</v>
      </c>
      <c r="D53" s="57">
        <v>365</v>
      </c>
      <c r="E53" s="64">
        <f>D53*C53</f>
        <v>123.73499999999999</v>
      </c>
      <c r="F53" s="86"/>
      <c r="G53" s="86"/>
      <c r="H53" s="86"/>
      <c r="I53" s="91">
        <f>H53+E53</f>
        <v>123.73499999999999</v>
      </c>
      <c r="J53" s="68">
        <v>300</v>
      </c>
      <c r="K53" s="59"/>
      <c r="L53" s="67">
        <f>(J53-I53)</f>
        <v>176.26500000000001</v>
      </c>
      <c r="M53" s="5"/>
    </row>
    <row r="54" spans="1:13" x14ac:dyDescent="0.25">
      <c r="A54" s="63" t="str">
        <f>A14</f>
        <v>Erbsen</v>
      </c>
      <c r="B54" s="80"/>
      <c r="C54" s="106">
        <f>($B14*$B$5+$C14*$C$5+$D14*$D$5+$E14*$E$5+$F14*$F$5)/100</f>
        <v>1.0170000000000001</v>
      </c>
      <c r="D54" s="57">
        <v>365</v>
      </c>
      <c r="E54" s="64">
        <f t="shared" ref="E53:E54" si="5">D54*C54</f>
        <v>371.20500000000004</v>
      </c>
      <c r="F54" s="89">
        <f>($B25*$B$5+$C25*$C$5+$D25*$D$5+$E25*$E$5+$F25*$F$5)/100</f>
        <v>0.23600000000000002</v>
      </c>
      <c r="G54" s="90">
        <v>365</v>
      </c>
      <c r="H54" s="86">
        <v>88</v>
      </c>
      <c r="I54" s="91">
        <f t="shared" ref="I53:I60" si="6">H54+E54</f>
        <v>459.20500000000004</v>
      </c>
      <c r="J54" s="68">
        <v>180</v>
      </c>
      <c r="K54" s="47"/>
      <c r="L54" s="67">
        <f t="shared" ref="L54:L60" si="7">(J54-I54)</f>
        <v>-279.20500000000004</v>
      </c>
      <c r="M54" s="5"/>
    </row>
    <row r="55" spans="1:13" x14ac:dyDescent="0.25">
      <c r="A55" s="88" t="str">
        <f>A16</f>
        <v>Cobs</v>
      </c>
      <c r="B55" s="80"/>
      <c r="C55" s="106">
        <f>($B16*$B$5+$C16*$C$5+$D16*$D$5+$E16*$E$5+$F16*$F$5)/100</f>
        <v>1.3559999999999999</v>
      </c>
      <c r="D55" s="57">
        <v>365</v>
      </c>
      <c r="E55" s="64">
        <f>D55*C55</f>
        <v>494.93999999999994</v>
      </c>
      <c r="F55" s="89"/>
      <c r="G55" s="86"/>
      <c r="H55" s="86"/>
      <c r="I55" s="91">
        <f t="shared" si="6"/>
        <v>494.93999999999994</v>
      </c>
      <c r="J55" s="68">
        <v>499</v>
      </c>
      <c r="K55" s="59"/>
      <c r="L55" s="67">
        <f t="shared" si="7"/>
        <v>4.0600000000000591</v>
      </c>
      <c r="M55" s="5"/>
    </row>
    <row r="56" spans="1:13" x14ac:dyDescent="0.25">
      <c r="A56" s="88" t="str">
        <f t="shared" ref="A56:A59" si="8">A17</f>
        <v>Strukturheu</v>
      </c>
      <c r="B56" s="80"/>
      <c r="C56" s="106">
        <f t="shared" ref="C56:C59" si="9">($B17*$B$5+$C17*$C$5+$D17*$D$5+$E17*$E$5+$F17*$F$5)/100</f>
        <v>1.3559999999999999</v>
      </c>
      <c r="D56" s="57">
        <v>365</v>
      </c>
      <c r="E56" s="64">
        <f>D56*C56</f>
        <v>494.93999999999994</v>
      </c>
      <c r="F56" s="89"/>
      <c r="G56" s="86"/>
      <c r="H56" s="86"/>
      <c r="I56" s="91">
        <f t="shared" si="6"/>
        <v>494.93999999999994</v>
      </c>
      <c r="J56" s="59">
        <v>553</v>
      </c>
      <c r="K56" s="59"/>
      <c r="L56" s="67">
        <f t="shared" si="7"/>
        <v>58.060000000000059</v>
      </c>
      <c r="M56" s="5"/>
    </row>
    <row r="57" spans="1:13" x14ac:dyDescent="0.25">
      <c r="A57" s="88" t="str">
        <f t="shared" si="8"/>
        <v>Körnermais</v>
      </c>
      <c r="B57" s="80"/>
      <c r="C57" s="106">
        <f t="shared" si="9"/>
        <v>1.0170000000000001</v>
      </c>
      <c r="D57" s="57">
        <v>365</v>
      </c>
      <c r="E57" s="64">
        <f>D57*C57</f>
        <v>371.20500000000004</v>
      </c>
      <c r="F57" s="89">
        <f>($B24*$B$5+$C24*$C$5+$D24*$D$5+$E24*$E$5+$F24*$F$5)/100</f>
        <v>0.41299999999999998</v>
      </c>
      <c r="G57" s="86">
        <v>365</v>
      </c>
      <c r="H57" s="90">
        <f>G57*F57</f>
        <v>150.745</v>
      </c>
      <c r="I57" s="91">
        <f t="shared" si="6"/>
        <v>521.95000000000005</v>
      </c>
      <c r="J57" s="59">
        <v>963</v>
      </c>
      <c r="K57" s="59"/>
      <c r="L57" s="67">
        <f t="shared" si="7"/>
        <v>441.04999999999995</v>
      </c>
      <c r="M57" s="5"/>
    </row>
    <row r="58" spans="1:13" x14ac:dyDescent="0.25">
      <c r="A58" s="88" t="str">
        <f t="shared" si="8"/>
        <v>Sojapresskuchen</v>
      </c>
      <c r="B58" s="80"/>
      <c r="C58" s="106">
        <f t="shared" si="9"/>
        <v>0.67799999999999994</v>
      </c>
      <c r="D58" s="57">
        <v>365</v>
      </c>
      <c r="E58" s="64">
        <f>D58*C58</f>
        <v>247.46999999999997</v>
      </c>
      <c r="F58" s="89">
        <f>($B26*$B$5+$C26*$C$5+$D26*$D$5+$E26*$E$5+$F26*$F$5)/100</f>
        <v>0.35399999999999998</v>
      </c>
      <c r="G58" s="86">
        <v>365</v>
      </c>
      <c r="H58" s="90">
        <f>G58*F58</f>
        <v>129.20999999999998</v>
      </c>
      <c r="I58" s="91">
        <f t="shared" si="6"/>
        <v>376.67999999999995</v>
      </c>
      <c r="J58" s="59">
        <v>311</v>
      </c>
      <c r="K58" s="47"/>
      <c r="L58" s="67">
        <f t="shared" si="7"/>
        <v>-65.67999999999995</v>
      </c>
      <c r="M58" s="5"/>
    </row>
    <row r="59" spans="1:13" x14ac:dyDescent="0.25">
      <c r="A59" s="88" t="str">
        <f t="shared" si="8"/>
        <v>Biertreb.-Sil.</v>
      </c>
      <c r="B59" s="80"/>
      <c r="C59" s="106">
        <f t="shared" si="9"/>
        <v>1.99</v>
      </c>
      <c r="D59" s="57">
        <v>365</v>
      </c>
      <c r="E59" s="64">
        <f>D59*C59</f>
        <v>726.35</v>
      </c>
      <c r="F59" s="89"/>
      <c r="G59" s="86"/>
      <c r="H59" s="86"/>
      <c r="I59" s="91">
        <f t="shared" si="6"/>
        <v>726.35</v>
      </c>
      <c r="J59" s="68">
        <v>1114</v>
      </c>
      <c r="K59" s="47"/>
      <c r="L59" s="67">
        <f t="shared" si="7"/>
        <v>387.65</v>
      </c>
    </row>
    <row r="60" spans="1:13" x14ac:dyDescent="0.25">
      <c r="A60" s="92" t="str">
        <f>A23</f>
        <v>Weizen</v>
      </c>
      <c r="B60" s="93"/>
      <c r="C60" s="94"/>
      <c r="D60" s="69"/>
      <c r="E60" s="69"/>
      <c r="F60" s="95">
        <f>($B23*$B$5+$C23*$C$5+$D23*$D$5+$E23*$E$5+$F23*$F$5)/100</f>
        <v>0.35399999999999998</v>
      </c>
      <c r="G60" s="96">
        <v>365</v>
      </c>
      <c r="H60" s="97">
        <v>131</v>
      </c>
      <c r="I60" s="98">
        <f t="shared" si="6"/>
        <v>131</v>
      </c>
      <c r="J60" s="99">
        <v>123</v>
      </c>
      <c r="K60" s="100"/>
      <c r="L60" s="72">
        <f t="shared" si="7"/>
        <v>-8</v>
      </c>
    </row>
    <row r="61" spans="1:13" x14ac:dyDescent="0.25">
      <c r="A61" s="7"/>
      <c r="B61" s="2"/>
      <c r="C61" s="3"/>
      <c r="D61" s="2"/>
      <c r="E61" s="2"/>
      <c r="F61" s="5"/>
      <c r="G61" s="2"/>
      <c r="H61" s="2"/>
      <c r="I61" s="2"/>
      <c r="J61" s="5"/>
    </row>
    <row r="62" spans="1:13" x14ac:dyDescent="0.25">
      <c r="A62" s="7"/>
      <c r="B62" s="2"/>
      <c r="C62" s="3"/>
      <c r="D62" s="2"/>
      <c r="E62" s="2"/>
      <c r="F62" s="5"/>
      <c r="G62" s="2"/>
      <c r="H62" s="2"/>
    </row>
    <row r="63" spans="1:13" x14ac:dyDescent="0.25">
      <c r="A63" s="7"/>
      <c r="B63" s="2"/>
      <c r="C63" s="3"/>
      <c r="D63" s="2"/>
      <c r="E63" s="2"/>
      <c r="F63" s="5"/>
      <c r="G63" s="2"/>
      <c r="H63" s="2"/>
    </row>
    <row r="64" spans="1:13" ht="18.75" x14ac:dyDescent="0.25">
      <c r="A64" s="15"/>
      <c r="B64" s="9"/>
      <c r="C64" s="9"/>
      <c r="D64" s="9"/>
      <c r="E64" s="9"/>
      <c r="F64" s="9"/>
      <c r="G64" s="10"/>
      <c r="H64" s="2"/>
    </row>
  </sheetData>
  <mergeCells count="3">
    <mergeCell ref="A3:F3"/>
    <mergeCell ref="B6:F6"/>
    <mergeCell ref="B15:F1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Tierbestand und Rationen</vt:lpstr>
      <vt:lpstr>Tabelle1</vt:lpstr>
    </vt:vector>
  </TitlesOfParts>
  <Company>LfL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mtmm</dc:creator>
  <cp:lastModifiedBy>Rauch, Petra (LfL)</cp:lastModifiedBy>
  <cp:lastPrinted>2008-12-23T09:01:37Z</cp:lastPrinted>
  <dcterms:created xsi:type="dcterms:W3CDTF">2008-12-17T08:37:49Z</dcterms:created>
  <dcterms:modified xsi:type="dcterms:W3CDTF">2020-10-02T14:00:02Z</dcterms:modified>
</cp:coreProperties>
</file>